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<sst xmlns="http://schemas.openxmlformats.org/spreadsheetml/2006/main" count="57" uniqueCount="56">
  <si>
    <t>附件1</t>
  </si>
  <si>
    <t>2024年度平安渔业乡镇补助资金测算表</t>
  </si>
  <si>
    <t>设区市</t>
  </si>
  <si>
    <t>县(市、区)</t>
  </si>
  <si>
    <t>2024年全年测算资金
（万元）</t>
  </si>
  <si>
    <t>本次分配资金（万元）</t>
  </si>
  <si>
    <t>市、县、乡镇三级核减资金
（万元）</t>
  </si>
  <si>
    <t>省海渔执法总队核减资金
（万元）</t>
  </si>
  <si>
    <t>省渔业减灾中心核减资金
（万元）</t>
  </si>
  <si>
    <t>一类渔业乡镇数量
（个）
（100万元/个）</t>
  </si>
  <si>
    <t>二类渔业乡镇数量
（个）
（60万元/个）</t>
  </si>
  <si>
    <t>三类渔业乡镇数量
（个）
（30万元/个）</t>
  </si>
  <si>
    <t>四类渔业乡镇数量
（个）
（20万元/个）</t>
  </si>
  <si>
    <t>合计</t>
  </si>
  <si>
    <t>宁德市小计</t>
  </si>
  <si>
    <t>宁德市</t>
  </si>
  <si>
    <t>福鼎市</t>
  </si>
  <si>
    <t>霞浦县</t>
  </si>
  <si>
    <t>蕉城区</t>
  </si>
  <si>
    <t>福安市</t>
  </si>
  <si>
    <t>福州市小计</t>
  </si>
  <si>
    <t>马尾区</t>
  </si>
  <si>
    <t>闽侯县</t>
  </si>
  <si>
    <t>罗源县</t>
  </si>
  <si>
    <t>连江县</t>
  </si>
  <si>
    <t>福清市</t>
  </si>
  <si>
    <t>长乐区</t>
  </si>
  <si>
    <t>莆田市小计</t>
  </si>
  <si>
    <t>莆田市</t>
  </si>
  <si>
    <t>城厢区</t>
  </si>
  <si>
    <t>涵江区</t>
  </si>
  <si>
    <t>荔城区</t>
  </si>
  <si>
    <t>秀屿区</t>
  </si>
  <si>
    <t>仙游县</t>
  </si>
  <si>
    <t>湄洲岛</t>
  </si>
  <si>
    <t>北岸经济开发区</t>
  </si>
  <si>
    <t>漳州市小计</t>
  </si>
  <si>
    <t>漳州市</t>
  </si>
  <si>
    <t>龙文区</t>
  </si>
  <si>
    <t>东山县</t>
  </si>
  <si>
    <t>龙海区</t>
  </si>
  <si>
    <t>漳浦县</t>
  </si>
  <si>
    <t>诏安县</t>
  </si>
  <si>
    <t>古雷开发区</t>
  </si>
  <si>
    <t>台商投资区</t>
  </si>
  <si>
    <t>云霄县</t>
  </si>
  <si>
    <t>泉州市小计</t>
  </si>
  <si>
    <t>丰泽区</t>
  </si>
  <si>
    <t>洛江区</t>
  </si>
  <si>
    <t>泉港区</t>
  </si>
  <si>
    <t>惠安县</t>
  </si>
  <si>
    <t>石狮市</t>
  </si>
  <si>
    <t>晋江市</t>
  </si>
  <si>
    <t>南安市</t>
  </si>
  <si>
    <t>平潭综合实验区小计</t>
  </si>
  <si>
    <t>平潭综合实验区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</si>
</sst>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1" fillId="18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6" borderId="12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7" borderId="13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7" borderId="11" applyNumberFormat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3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7"/>
  <sheetViews>
    <sheetView tabSelected="1" zoomScale="90" zoomScaleNormal="90" workbookViewId="0">
      <pane xSplit="3" ySplit="4" topLeftCell="D10" activePane="bottomRight" state="frozen"/>
      <selection/>
      <selection pane="topRight"/>
      <selection pane="bottomLeft"/>
      <selection pane="bottomRight" activeCell="M4" sqref="M4"/>
    </sheetView>
  </sheetViews>
  <sheetFormatPr defaultColWidth="8.90833333333333" defaultRowHeight="19.9" customHeight="true"/>
  <cols>
    <col min="1" max="1" width="9.25" style="4" customWidth="true"/>
    <col min="2" max="2" width="14.875" style="4" customWidth="true"/>
    <col min="3" max="3" width="16" style="4" customWidth="true"/>
    <col min="4" max="6" width="16.125" style="4" customWidth="true"/>
    <col min="7" max="7" width="16.125" style="4" hidden="true" customWidth="true"/>
    <col min="8" max="8" width="20.75" style="5" customWidth="true"/>
    <col min="9" max="10" width="20.625" style="5" customWidth="true"/>
    <col min="11" max="11" width="20.5" style="4" customWidth="true"/>
    <col min="12" max="16384" width="8.90833333333333" style="4"/>
  </cols>
  <sheetData>
    <row r="1" ht="18" customHeight="true" spans="1:7">
      <c r="A1" s="6" t="s">
        <v>0</v>
      </c>
      <c r="B1" s="6"/>
      <c r="C1" s="7"/>
      <c r="D1" s="7"/>
      <c r="E1" s="7"/>
      <c r="F1" s="7"/>
      <c r="G1" s="7"/>
    </row>
    <row r="2" ht="60" customHeight="true" spans="1:11">
      <c r="A2" s="8" t="s">
        <v>1</v>
      </c>
      <c r="B2" s="8"/>
      <c r="C2" s="8"/>
      <c r="D2" s="8"/>
      <c r="E2" s="8"/>
      <c r="F2" s="8"/>
      <c r="G2" s="8"/>
      <c r="H2" s="24"/>
      <c r="I2" s="24"/>
      <c r="J2" s="24"/>
      <c r="K2" s="8"/>
    </row>
    <row r="3" s="1" customFormat="true" ht="80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25" t="s">
        <v>6</v>
      </c>
      <c r="F3" s="25" t="s">
        <v>7</v>
      </c>
      <c r="G3" s="25" t="s">
        <v>8</v>
      </c>
      <c r="H3" s="17" t="s">
        <v>9</v>
      </c>
      <c r="I3" s="17" t="s">
        <v>10</v>
      </c>
      <c r="J3" s="17" t="s">
        <v>11</v>
      </c>
      <c r="K3" s="17" t="s">
        <v>12</v>
      </c>
    </row>
    <row r="4" s="2" customFormat="true" ht="34" customHeight="true" spans="1:11">
      <c r="A4" s="9" t="s">
        <v>13</v>
      </c>
      <c r="B4" s="9"/>
      <c r="C4" s="9">
        <f>C5+C10+C17+C25+C34+C43</f>
        <v>5060</v>
      </c>
      <c r="D4" s="9">
        <f>D5+D10+D17+D25++D34+D43</f>
        <v>4385.5</v>
      </c>
      <c r="E4" s="9">
        <f>E5+E10+E17+E25+E34+E43</f>
        <v>574</v>
      </c>
      <c r="F4" s="9">
        <f>SUM(F5+F10+F17+F25+F34+F43)</f>
        <v>100.5</v>
      </c>
      <c r="G4" s="9">
        <v>0</v>
      </c>
      <c r="H4" s="17">
        <f>H5+H10+H17+H34+H25+H43</f>
        <v>10</v>
      </c>
      <c r="I4" s="17">
        <f>I5+I10+I17+I34+I25+I43</f>
        <v>20</v>
      </c>
      <c r="J4" s="17">
        <f>J5+J10+J17+J34+J25+J43</f>
        <v>50</v>
      </c>
      <c r="K4" s="9">
        <f>K5+K10+K17+K34+K25+K43</f>
        <v>68</v>
      </c>
    </row>
    <row r="5" s="2" customFormat="true" ht="34" customHeight="true" spans="1:11">
      <c r="A5" s="9" t="s">
        <v>14</v>
      </c>
      <c r="B5" s="9"/>
      <c r="C5" s="9">
        <f t="shared" ref="C5:C10" si="0">H5*100+I5*60+J5*30+K5*20</f>
        <v>1230</v>
      </c>
      <c r="D5" s="9">
        <f>SUM(D6:D9)</f>
        <v>925.5</v>
      </c>
      <c r="E5" s="9">
        <f t="shared" ref="E5:K5" si="1">SUM(E6:E9)</f>
        <v>285</v>
      </c>
      <c r="F5" s="9">
        <f t="shared" si="1"/>
        <v>19.5</v>
      </c>
      <c r="G5" s="9">
        <f t="shared" si="1"/>
        <v>0</v>
      </c>
      <c r="H5" s="9">
        <f t="shared" si="1"/>
        <v>3</v>
      </c>
      <c r="I5" s="9">
        <f t="shared" si="1"/>
        <v>5</v>
      </c>
      <c r="J5" s="9">
        <f t="shared" si="1"/>
        <v>11</v>
      </c>
      <c r="K5" s="9">
        <f t="shared" si="1"/>
        <v>15</v>
      </c>
    </row>
    <row r="6" ht="34" customHeight="true" spans="1:11">
      <c r="A6" s="10" t="s">
        <v>15</v>
      </c>
      <c r="B6" s="11" t="s">
        <v>16</v>
      </c>
      <c r="C6" s="9">
        <f t="shared" si="0"/>
        <v>510</v>
      </c>
      <c r="D6" s="9">
        <f>C6-(E6+F6+G6)</f>
        <v>265</v>
      </c>
      <c r="E6" s="9">
        <v>245</v>
      </c>
      <c r="F6" s="9"/>
      <c r="G6" s="9"/>
      <c r="H6" s="26">
        <v>2</v>
      </c>
      <c r="I6" s="26">
        <v>2</v>
      </c>
      <c r="J6" s="26">
        <v>3</v>
      </c>
      <c r="K6" s="11">
        <v>5</v>
      </c>
    </row>
    <row r="7" ht="34" customHeight="true" spans="1:11">
      <c r="A7" s="12"/>
      <c r="B7" s="11" t="s">
        <v>17</v>
      </c>
      <c r="C7" s="9">
        <f t="shared" si="0"/>
        <v>440</v>
      </c>
      <c r="D7" s="9">
        <v>396.5</v>
      </c>
      <c r="E7" s="9">
        <v>36</v>
      </c>
      <c r="F7" s="9">
        <v>7.5</v>
      </c>
      <c r="G7" s="9"/>
      <c r="H7" s="26">
        <v>1</v>
      </c>
      <c r="I7" s="26">
        <v>2</v>
      </c>
      <c r="J7" s="26">
        <v>6</v>
      </c>
      <c r="K7" s="11">
        <v>2</v>
      </c>
    </row>
    <row r="8" ht="34" customHeight="true" spans="1:11">
      <c r="A8" s="12"/>
      <c r="B8" s="11" t="s">
        <v>18</v>
      </c>
      <c r="C8" s="9">
        <f t="shared" si="0"/>
        <v>170</v>
      </c>
      <c r="D8" s="9">
        <f>C8-(E8+F8+G8)</f>
        <v>158</v>
      </c>
      <c r="E8" s="9">
        <v>0</v>
      </c>
      <c r="F8" s="9">
        <v>12</v>
      </c>
      <c r="G8" s="9"/>
      <c r="H8" s="26">
        <v>0</v>
      </c>
      <c r="I8" s="26">
        <v>1</v>
      </c>
      <c r="J8" s="26">
        <v>1</v>
      </c>
      <c r="K8" s="11">
        <v>4</v>
      </c>
    </row>
    <row r="9" s="3" customFormat="true" ht="34" customHeight="true" spans="1:12">
      <c r="A9" s="12"/>
      <c r="B9" s="11" t="s">
        <v>19</v>
      </c>
      <c r="C9" s="9">
        <f t="shared" si="0"/>
        <v>110</v>
      </c>
      <c r="D9" s="9">
        <f t="shared" ref="D7:D44" si="2">C9-(E9+F9+G9)</f>
        <v>106</v>
      </c>
      <c r="E9" s="9">
        <v>4</v>
      </c>
      <c r="F9" s="9"/>
      <c r="G9" s="9"/>
      <c r="H9" s="26">
        <v>0</v>
      </c>
      <c r="I9" s="26">
        <v>0</v>
      </c>
      <c r="J9" s="26">
        <v>1</v>
      </c>
      <c r="K9" s="11">
        <v>4</v>
      </c>
      <c r="L9" s="4"/>
    </row>
    <row r="10" s="2" customFormat="true" ht="34" customHeight="true" spans="1:12">
      <c r="A10" s="13" t="s">
        <v>20</v>
      </c>
      <c r="B10" s="13"/>
      <c r="C10" s="9">
        <f t="shared" si="0"/>
        <v>1000</v>
      </c>
      <c r="D10" s="9">
        <f>SUM(D11:D16)</f>
        <v>938.5</v>
      </c>
      <c r="E10" s="9">
        <f t="shared" ref="E10:K10" si="3">SUM(E11:E16)</f>
        <v>16.5</v>
      </c>
      <c r="F10" s="9">
        <f t="shared" si="3"/>
        <v>45</v>
      </c>
      <c r="G10" s="9">
        <f t="shared" si="3"/>
        <v>0</v>
      </c>
      <c r="H10" s="9">
        <f t="shared" si="3"/>
        <v>2</v>
      </c>
      <c r="I10" s="9">
        <f t="shared" si="3"/>
        <v>1</v>
      </c>
      <c r="J10" s="9">
        <f t="shared" si="3"/>
        <v>12</v>
      </c>
      <c r="K10" s="9">
        <f t="shared" si="3"/>
        <v>19</v>
      </c>
      <c r="L10" s="4"/>
    </row>
    <row r="11" s="2" customFormat="true" ht="34" customHeight="true" spans="1:12">
      <c r="A11" s="12"/>
      <c r="B11" s="11" t="s">
        <v>21</v>
      </c>
      <c r="C11" s="9">
        <f t="shared" ref="C11:C45" si="4">H11*100+I11*60+J11*30+K11*20</f>
        <v>40</v>
      </c>
      <c r="D11" s="9">
        <f>C11-(E11+F11+G11)</f>
        <v>38</v>
      </c>
      <c r="E11" s="9">
        <v>2</v>
      </c>
      <c r="F11" s="9"/>
      <c r="G11" s="9"/>
      <c r="H11" s="26">
        <v>0</v>
      </c>
      <c r="I11" s="26">
        <v>0</v>
      </c>
      <c r="J11" s="26">
        <v>0</v>
      </c>
      <c r="K11" s="11">
        <v>2</v>
      </c>
      <c r="L11" s="4"/>
    </row>
    <row r="12" s="2" customFormat="true" ht="34" customHeight="true" spans="1:12">
      <c r="A12" s="12"/>
      <c r="B12" s="11" t="s">
        <v>22</v>
      </c>
      <c r="C12" s="9">
        <f t="shared" si="4"/>
        <v>30</v>
      </c>
      <c r="D12" s="9">
        <f t="shared" si="2"/>
        <v>30</v>
      </c>
      <c r="E12" s="9">
        <v>0</v>
      </c>
      <c r="F12" s="9"/>
      <c r="G12" s="9"/>
      <c r="H12" s="26">
        <v>0</v>
      </c>
      <c r="I12" s="26">
        <v>0</v>
      </c>
      <c r="J12" s="26">
        <v>1</v>
      </c>
      <c r="K12" s="11">
        <v>0</v>
      </c>
      <c r="L12" s="4"/>
    </row>
    <row r="13" ht="34" customHeight="true" spans="1:11">
      <c r="A13" s="12"/>
      <c r="B13" s="11" t="s">
        <v>23</v>
      </c>
      <c r="C13" s="9">
        <f t="shared" si="4"/>
        <v>80</v>
      </c>
      <c r="D13" s="9">
        <f t="shared" si="2"/>
        <v>76.5</v>
      </c>
      <c r="E13" s="9">
        <v>3.5</v>
      </c>
      <c r="F13" s="9"/>
      <c r="G13" s="9"/>
      <c r="H13" s="26">
        <v>0</v>
      </c>
      <c r="I13" s="26">
        <v>0</v>
      </c>
      <c r="J13" s="26">
        <v>2</v>
      </c>
      <c r="K13" s="11">
        <v>1</v>
      </c>
    </row>
    <row r="14" ht="34" customHeight="true" spans="1:11">
      <c r="A14" s="12"/>
      <c r="B14" s="11" t="s">
        <v>24</v>
      </c>
      <c r="C14" s="9">
        <f t="shared" si="4"/>
        <v>490</v>
      </c>
      <c r="D14" s="9">
        <f t="shared" si="2"/>
        <v>435</v>
      </c>
      <c r="E14" s="9">
        <v>10</v>
      </c>
      <c r="F14" s="9">
        <v>45</v>
      </c>
      <c r="G14" s="9"/>
      <c r="H14" s="26">
        <v>2</v>
      </c>
      <c r="I14" s="26">
        <v>1</v>
      </c>
      <c r="J14" s="26">
        <v>5</v>
      </c>
      <c r="K14" s="11">
        <v>4</v>
      </c>
    </row>
    <row r="15" ht="34" customHeight="true" spans="1:11">
      <c r="A15" s="12"/>
      <c r="B15" s="11" t="s">
        <v>25</v>
      </c>
      <c r="C15" s="9">
        <f t="shared" si="4"/>
        <v>220</v>
      </c>
      <c r="D15" s="9">
        <f t="shared" si="2"/>
        <v>219</v>
      </c>
      <c r="E15" s="9">
        <v>1</v>
      </c>
      <c r="F15" s="9"/>
      <c r="G15" s="9"/>
      <c r="H15" s="26">
        <v>0</v>
      </c>
      <c r="I15" s="26">
        <v>0</v>
      </c>
      <c r="J15" s="26">
        <v>2</v>
      </c>
      <c r="K15" s="11">
        <v>8</v>
      </c>
    </row>
    <row r="16" s="3" customFormat="true" ht="34" customHeight="true" spans="1:12">
      <c r="A16" s="12"/>
      <c r="B16" s="14" t="s">
        <v>26</v>
      </c>
      <c r="C16" s="9">
        <f t="shared" si="4"/>
        <v>140</v>
      </c>
      <c r="D16" s="9">
        <f t="shared" si="2"/>
        <v>140</v>
      </c>
      <c r="E16" s="9">
        <v>0</v>
      </c>
      <c r="F16" s="9"/>
      <c r="G16" s="9"/>
      <c r="H16" s="26">
        <v>0</v>
      </c>
      <c r="I16" s="26">
        <v>0</v>
      </c>
      <c r="J16" s="26">
        <v>2</v>
      </c>
      <c r="K16" s="11">
        <v>4</v>
      </c>
      <c r="L16" s="4"/>
    </row>
    <row r="17" s="2" customFormat="true" ht="34" customHeight="true" spans="1:12">
      <c r="A17" s="13" t="s">
        <v>27</v>
      </c>
      <c r="B17" s="13"/>
      <c r="C17" s="9">
        <f t="shared" si="4"/>
        <v>420</v>
      </c>
      <c r="D17" s="9">
        <f>SUM(D18:D24)</f>
        <v>419</v>
      </c>
      <c r="E17" s="9">
        <f t="shared" ref="E17:K17" si="5">SUM(E18:E24)</f>
        <v>1</v>
      </c>
      <c r="F17" s="9">
        <f t="shared" si="5"/>
        <v>0</v>
      </c>
      <c r="G17" s="9">
        <f t="shared" si="5"/>
        <v>0</v>
      </c>
      <c r="H17" s="9">
        <f t="shared" si="5"/>
        <v>1</v>
      </c>
      <c r="I17" s="9">
        <f t="shared" si="5"/>
        <v>1</v>
      </c>
      <c r="J17" s="9">
        <f t="shared" si="5"/>
        <v>4</v>
      </c>
      <c r="K17" s="9">
        <f t="shared" si="5"/>
        <v>7</v>
      </c>
      <c r="L17" s="4"/>
    </row>
    <row r="18" ht="34" customHeight="true" spans="1:11">
      <c r="A18" s="10" t="s">
        <v>28</v>
      </c>
      <c r="B18" s="14" t="s">
        <v>29</v>
      </c>
      <c r="C18" s="9">
        <f t="shared" si="4"/>
        <v>40</v>
      </c>
      <c r="D18" s="9">
        <f>C18-(E18+F18+G18)</f>
        <v>40</v>
      </c>
      <c r="E18" s="9">
        <v>0</v>
      </c>
      <c r="F18" s="9"/>
      <c r="G18" s="9"/>
      <c r="H18" s="26">
        <v>0</v>
      </c>
      <c r="I18" s="26">
        <v>0</v>
      </c>
      <c r="J18" s="26">
        <v>0</v>
      </c>
      <c r="K18" s="11">
        <v>2</v>
      </c>
    </row>
    <row r="19" s="3" customFormat="true" ht="34" customHeight="true" spans="1:12">
      <c r="A19" s="12"/>
      <c r="B19" s="14" t="s">
        <v>30</v>
      </c>
      <c r="C19" s="9">
        <f t="shared" si="4"/>
        <v>20</v>
      </c>
      <c r="D19" s="9">
        <f t="shared" si="2"/>
        <v>20</v>
      </c>
      <c r="E19" s="9">
        <v>0</v>
      </c>
      <c r="F19" s="9"/>
      <c r="G19" s="9"/>
      <c r="H19" s="26">
        <v>0</v>
      </c>
      <c r="I19" s="26">
        <v>0</v>
      </c>
      <c r="J19" s="26">
        <v>0</v>
      </c>
      <c r="K19" s="11">
        <v>1</v>
      </c>
      <c r="L19" s="4"/>
    </row>
    <row r="20" s="3" customFormat="true" ht="34" customHeight="true" spans="1:12">
      <c r="A20" s="12"/>
      <c r="B20" s="14" t="s">
        <v>31</v>
      </c>
      <c r="C20" s="9">
        <f t="shared" si="4"/>
        <v>20</v>
      </c>
      <c r="D20" s="9">
        <f t="shared" si="2"/>
        <v>19</v>
      </c>
      <c r="E20" s="9">
        <v>1</v>
      </c>
      <c r="F20" s="9"/>
      <c r="G20" s="9"/>
      <c r="H20" s="26">
        <v>0</v>
      </c>
      <c r="I20" s="26">
        <v>0</v>
      </c>
      <c r="J20" s="26">
        <v>0</v>
      </c>
      <c r="K20" s="11">
        <v>1</v>
      </c>
      <c r="L20" s="4"/>
    </row>
    <row r="21" s="3" customFormat="true" ht="34" customHeight="true" spans="1:12">
      <c r="A21" s="12"/>
      <c r="B21" s="14" t="s">
        <v>32</v>
      </c>
      <c r="C21" s="9">
        <f t="shared" si="4"/>
        <v>230</v>
      </c>
      <c r="D21" s="9">
        <f t="shared" si="2"/>
        <v>230</v>
      </c>
      <c r="E21" s="9">
        <v>0</v>
      </c>
      <c r="F21" s="9"/>
      <c r="G21" s="9"/>
      <c r="H21" s="26">
        <v>1</v>
      </c>
      <c r="I21" s="26">
        <v>1</v>
      </c>
      <c r="J21" s="26">
        <v>1</v>
      </c>
      <c r="K21" s="11">
        <v>2</v>
      </c>
      <c r="L21" s="4"/>
    </row>
    <row r="22" s="3" customFormat="true" ht="34" customHeight="true" spans="1:12">
      <c r="A22" s="12"/>
      <c r="B22" s="14" t="s">
        <v>33</v>
      </c>
      <c r="C22" s="9">
        <f t="shared" si="4"/>
        <v>20</v>
      </c>
      <c r="D22" s="9">
        <f t="shared" si="2"/>
        <v>20</v>
      </c>
      <c r="E22" s="9">
        <v>0</v>
      </c>
      <c r="F22" s="9"/>
      <c r="G22" s="9"/>
      <c r="H22" s="26">
        <v>0</v>
      </c>
      <c r="I22" s="26">
        <v>0</v>
      </c>
      <c r="J22" s="26">
        <v>0</v>
      </c>
      <c r="K22" s="11">
        <v>1</v>
      </c>
      <c r="L22" s="4"/>
    </row>
    <row r="23" s="3" customFormat="true" ht="34" customHeight="true" spans="1:12">
      <c r="A23" s="12"/>
      <c r="B23" s="14" t="s">
        <v>34</v>
      </c>
      <c r="C23" s="9">
        <f t="shared" si="4"/>
        <v>30</v>
      </c>
      <c r="D23" s="9">
        <f t="shared" si="2"/>
        <v>30</v>
      </c>
      <c r="E23" s="9">
        <v>0</v>
      </c>
      <c r="F23" s="9"/>
      <c r="G23" s="9"/>
      <c r="H23" s="26">
        <v>0</v>
      </c>
      <c r="I23" s="26">
        <v>0</v>
      </c>
      <c r="J23" s="26">
        <v>1</v>
      </c>
      <c r="K23" s="11">
        <v>0</v>
      </c>
      <c r="L23" s="4"/>
    </row>
    <row r="24" s="3" customFormat="true" ht="34" customHeight="true" spans="1:12">
      <c r="A24" s="15"/>
      <c r="B24" s="14" t="s">
        <v>35</v>
      </c>
      <c r="C24" s="9">
        <f t="shared" si="4"/>
        <v>60</v>
      </c>
      <c r="D24" s="9">
        <f t="shared" si="2"/>
        <v>60</v>
      </c>
      <c r="E24" s="9">
        <v>0</v>
      </c>
      <c r="F24" s="9"/>
      <c r="G24" s="9"/>
      <c r="H24" s="26">
        <v>0</v>
      </c>
      <c r="I24" s="26">
        <v>0</v>
      </c>
      <c r="J24" s="26">
        <v>2</v>
      </c>
      <c r="K24" s="11">
        <v>0</v>
      </c>
      <c r="L24" s="4"/>
    </row>
    <row r="25" s="2" customFormat="true" ht="34" customHeight="true" spans="1:12">
      <c r="A25" s="13" t="s">
        <v>36</v>
      </c>
      <c r="B25" s="13"/>
      <c r="C25" s="9">
        <f t="shared" si="4"/>
        <v>1300</v>
      </c>
      <c r="D25" s="9">
        <v>1112.5</v>
      </c>
      <c r="E25" s="9">
        <f>C25-D25</f>
        <v>187.5</v>
      </c>
      <c r="F25" s="9">
        <v>0</v>
      </c>
      <c r="G25" s="9">
        <v>0</v>
      </c>
      <c r="H25" s="27">
        <f>SUM(H26:H33)</f>
        <v>3</v>
      </c>
      <c r="I25" s="27">
        <f>SUM(I26:I33)</f>
        <v>6</v>
      </c>
      <c r="J25" s="27">
        <f>SUM(J26:J33)</f>
        <v>12</v>
      </c>
      <c r="K25" s="13">
        <f>SUM(K26:K33)</f>
        <v>14</v>
      </c>
      <c r="L25" s="4"/>
    </row>
    <row r="26" s="2" customFormat="true" ht="34" customHeight="true" spans="1:12">
      <c r="A26" s="10" t="s">
        <v>37</v>
      </c>
      <c r="B26" s="14" t="s">
        <v>38</v>
      </c>
      <c r="C26" s="9">
        <f t="shared" si="4"/>
        <v>20</v>
      </c>
      <c r="D26" s="9">
        <f ca="1" t="shared" si="2"/>
        <v>20</v>
      </c>
      <c r="E26" s="9">
        <f ca="1" t="shared" ref="E26:E33" si="6">C26-D26</f>
        <v>0</v>
      </c>
      <c r="F26" s="9"/>
      <c r="G26" s="9"/>
      <c r="H26" s="26">
        <v>0</v>
      </c>
      <c r="I26" s="26">
        <v>0</v>
      </c>
      <c r="J26" s="26">
        <v>0</v>
      </c>
      <c r="K26" s="11">
        <v>1</v>
      </c>
      <c r="L26" s="4"/>
    </row>
    <row r="27" s="2" customFormat="true" ht="34" customHeight="true" spans="1:12">
      <c r="A27" s="12"/>
      <c r="B27" s="14" t="s">
        <v>39</v>
      </c>
      <c r="C27" s="9">
        <f t="shared" si="4"/>
        <v>370</v>
      </c>
      <c r="D27" s="9">
        <v>295</v>
      </c>
      <c r="E27" s="9">
        <f ca="1" t="shared" si="6"/>
        <v>75</v>
      </c>
      <c r="F27" s="9"/>
      <c r="G27" s="9"/>
      <c r="H27" s="26">
        <v>2</v>
      </c>
      <c r="I27" s="26">
        <v>1</v>
      </c>
      <c r="J27" s="16">
        <v>3</v>
      </c>
      <c r="K27" s="11">
        <v>1</v>
      </c>
      <c r="L27" s="4"/>
    </row>
    <row r="28" s="3" customFormat="true" ht="34" customHeight="true" spans="1:12">
      <c r="A28" s="12"/>
      <c r="B28" s="16" t="s">
        <v>40</v>
      </c>
      <c r="C28" s="17">
        <f t="shared" si="4"/>
        <v>310</v>
      </c>
      <c r="D28" s="9">
        <v>213.5</v>
      </c>
      <c r="E28" s="9">
        <f ca="1" t="shared" si="6"/>
        <v>96.5</v>
      </c>
      <c r="F28" s="17"/>
      <c r="G28" s="17"/>
      <c r="H28" s="26">
        <v>1</v>
      </c>
      <c r="I28" s="26">
        <v>2</v>
      </c>
      <c r="J28" s="26">
        <v>1</v>
      </c>
      <c r="K28" s="11">
        <v>3</v>
      </c>
      <c r="L28" s="4"/>
    </row>
    <row r="29" s="3" customFormat="true" ht="34" customHeight="true" spans="1:12">
      <c r="A29" s="12"/>
      <c r="B29" s="14" t="s">
        <v>41</v>
      </c>
      <c r="C29" s="9">
        <f t="shared" si="4"/>
        <v>180</v>
      </c>
      <c r="D29" s="9">
        <v>171.5</v>
      </c>
      <c r="E29" s="9">
        <f ca="1" t="shared" si="6"/>
        <v>8.5</v>
      </c>
      <c r="F29" s="9"/>
      <c r="G29" s="9"/>
      <c r="H29" s="26">
        <v>0</v>
      </c>
      <c r="I29" s="26">
        <v>1</v>
      </c>
      <c r="J29" s="26">
        <v>2</v>
      </c>
      <c r="K29" s="11">
        <v>3</v>
      </c>
      <c r="L29" s="4"/>
    </row>
    <row r="30" s="3" customFormat="true" ht="34" customHeight="true" spans="1:12">
      <c r="A30" s="12"/>
      <c r="B30" s="14" t="s">
        <v>42</v>
      </c>
      <c r="C30" s="9">
        <f t="shared" si="4"/>
        <v>160</v>
      </c>
      <c r="D30" s="9">
        <v>152.5</v>
      </c>
      <c r="E30" s="9">
        <f ca="1" t="shared" si="6"/>
        <v>7.5</v>
      </c>
      <c r="F30" s="9"/>
      <c r="G30" s="9"/>
      <c r="H30" s="26">
        <v>0</v>
      </c>
      <c r="I30" s="26">
        <v>1</v>
      </c>
      <c r="J30" s="26">
        <v>2</v>
      </c>
      <c r="K30" s="11">
        <v>2</v>
      </c>
      <c r="L30" s="4"/>
    </row>
    <row r="31" s="3" customFormat="true" ht="34" customHeight="true" spans="1:12">
      <c r="A31" s="12"/>
      <c r="B31" s="14" t="s">
        <v>43</v>
      </c>
      <c r="C31" s="9">
        <f t="shared" si="4"/>
        <v>140</v>
      </c>
      <c r="D31" s="9">
        <f ca="1" t="shared" si="2"/>
        <v>140</v>
      </c>
      <c r="E31" s="9">
        <f ca="1" t="shared" si="6"/>
        <v>0</v>
      </c>
      <c r="F31" s="9"/>
      <c r="G31" s="9"/>
      <c r="H31" s="26">
        <v>0</v>
      </c>
      <c r="I31" s="26">
        <v>1</v>
      </c>
      <c r="J31" s="26">
        <v>2</v>
      </c>
      <c r="K31" s="11">
        <v>1</v>
      </c>
      <c r="L31" s="4"/>
    </row>
    <row r="32" s="3" customFormat="true" ht="34" customHeight="true" spans="1:12">
      <c r="A32" s="12"/>
      <c r="B32" s="14" t="s">
        <v>44</v>
      </c>
      <c r="C32" s="9">
        <f t="shared" si="4"/>
        <v>20</v>
      </c>
      <c r="D32" s="9">
        <f ca="1" t="shared" si="2"/>
        <v>20</v>
      </c>
      <c r="E32" s="9">
        <f ca="1" t="shared" si="6"/>
        <v>0</v>
      </c>
      <c r="F32" s="9"/>
      <c r="G32" s="9"/>
      <c r="H32" s="26">
        <v>0</v>
      </c>
      <c r="I32" s="26">
        <v>0</v>
      </c>
      <c r="J32" s="26">
        <v>0</v>
      </c>
      <c r="K32" s="11">
        <v>1</v>
      </c>
      <c r="L32" s="4"/>
    </row>
    <row r="33" s="3" customFormat="true" ht="34" customHeight="true" spans="1:12">
      <c r="A33" s="15"/>
      <c r="B33" s="14" t="s">
        <v>45</v>
      </c>
      <c r="C33" s="9">
        <f t="shared" si="4"/>
        <v>100</v>
      </c>
      <c r="D33" s="9">
        <f ca="1" t="shared" si="2"/>
        <v>100</v>
      </c>
      <c r="E33" s="9">
        <f ca="1" t="shared" si="6"/>
        <v>0</v>
      </c>
      <c r="F33" s="9"/>
      <c r="G33" s="9"/>
      <c r="H33" s="26">
        <v>0</v>
      </c>
      <c r="I33" s="26">
        <v>0</v>
      </c>
      <c r="J33" s="26">
        <v>2</v>
      </c>
      <c r="K33" s="11">
        <v>2</v>
      </c>
      <c r="L33" s="4"/>
    </row>
    <row r="34" s="2" customFormat="true" ht="34" customHeight="true" spans="1:12">
      <c r="A34" s="13" t="s">
        <v>46</v>
      </c>
      <c r="B34" s="13"/>
      <c r="C34" s="9">
        <f t="shared" si="4"/>
        <v>870</v>
      </c>
      <c r="D34" s="9">
        <f>SUM(D35:D42)</f>
        <v>756</v>
      </c>
      <c r="E34" s="9">
        <f t="shared" ref="E34:K34" si="7">SUM(E35:E42)</f>
        <v>84</v>
      </c>
      <c r="F34" s="9">
        <f t="shared" si="7"/>
        <v>30</v>
      </c>
      <c r="G34" s="9">
        <f t="shared" si="7"/>
        <v>0</v>
      </c>
      <c r="H34" s="9">
        <f t="shared" si="7"/>
        <v>1</v>
      </c>
      <c r="I34" s="9">
        <f t="shared" si="7"/>
        <v>3</v>
      </c>
      <c r="J34" s="9">
        <f t="shared" si="7"/>
        <v>11</v>
      </c>
      <c r="K34" s="9">
        <f t="shared" si="7"/>
        <v>13</v>
      </c>
      <c r="L34" s="4"/>
    </row>
    <row r="35" s="3" customFormat="true" ht="34" customHeight="true" spans="1:12">
      <c r="A35" s="12"/>
      <c r="B35" s="14" t="s">
        <v>47</v>
      </c>
      <c r="C35" s="9">
        <f t="shared" si="4"/>
        <v>50</v>
      </c>
      <c r="D35" s="9">
        <f>C35-(E35+F35+G35)</f>
        <v>44</v>
      </c>
      <c r="E35" s="9">
        <v>6</v>
      </c>
      <c r="F35" s="9"/>
      <c r="G35" s="9"/>
      <c r="H35" s="26">
        <v>0</v>
      </c>
      <c r="I35" s="26">
        <v>0</v>
      </c>
      <c r="J35" s="26">
        <v>1</v>
      </c>
      <c r="K35" s="11">
        <v>1</v>
      </c>
      <c r="L35" s="4"/>
    </row>
    <row r="36" s="3" customFormat="true" ht="34" customHeight="true" spans="1:12">
      <c r="A36" s="12"/>
      <c r="B36" s="14" t="s">
        <v>48</v>
      </c>
      <c r="C36" s="9">
        <f t="shared" si="4"/>
        <v>20</v>
      </c>
      <c r="D36" s="9">
        <f>C36-(E36+F36+G36)</f>
        <v>20</v>
      </c>
      <c r="E36" s="9">
        <v>0</v>
      </c>
      <c r="F36" s="9"/>
      <c r="G36" s="9"/>
      <c r="H36" s="26">
        <v>0</v>
      </c>
      <c r="I36" s="26">
        <v>0</v>
      </c>
      <c r="J36" s="26">
        <v>0</v>
      </c>
      <c r="K36" s="11">
        <v>1</v>
      </c>
      <c r="L36" s="4"/>
    </row>
    <row r="37" s="3" customFormat="true" ht="34" customHeight="true" spans="1:12">
      <c r="A37" s="12"/>
      <c r="B37" s="14" t="s">
        <v>49</v>
      </c>
      <c r="C37" s="9">
        <f t="shared" si="4"/>
        <v>100</v>
      </c>
      <c r="D37" s="9">
        <f t="shared" si="2"/>
        <v>100</v>
      </c>
      <c r="E37" s="9">
        <v>0</v>
      </c>
      <c r="F37" s="9"/>
      <c r="G37" s="9"/>
      <c r="H37" s="26">
        <v>0</v>
      </c>
      <c r="I37" s="26">
        <v>0</v>
      </c>
      <c r="J37" s="26">
        <v>2</v>
      </c>
      <c r="K37" s="11">
        <v>2</v>
      </c>
      <c r="L37" s="4"/>
    </row>
    <row r="38" s="3" customFormat="true" ht="34" customHeight="true" spans="1:12">
      <c r="A38" s="12"/>
      <c r="B38" s="14" t="s">
        <v>50</v>
      </c>
      <c r="C38" s="9">
        <f t="shared" si="4"/>
        <v>210</v>
      </c>
      <c r="D38" s="9">
        <f t="shared" si="2"/>
        <v>127.5</v>
      </c>
      <c r="E38" s="9">
        <v>58.5</v>
      </c>
      <c r="F38" s="9">
        <v>24</v>
      </c>
      <c r="G38" s="9"/>
      <c r="H38" s="26">
        <v>0</v>
      </c>
      <c r="I38" s="26">
        <v>2</v>
      </c>
      <c r="J38" s="26">
        <v>1</v>
      </c>
      <c r="K38" s="11">
        <v>3</v>
      </c>
      <c r="L38" s="4"/>
    </row>
    <row r="39" s="3" customFormat="true" ht="34" customHeight="true" spans="1:12">
      <c r="A39" s="12"/>
      <c r="B39" s="14" t="s">
        <v>51</v>
      </c>
      <c r="C39" s="9">
        <f t="shared" si="4"/>
        <v>210</v>
      </c>
      <c r="D39" s="9">
        <f t="shared" si="2"/>
        <v>203.5</v>
      </c>
      <c r="E39" s="9">
        <v>6.5</v>
      </c>
      <c r="F39" s="9"/>
      <c r="G39" s="9"/>
      <c r="H39" s="26">
        <v>1</v>
      </c>
      <c r="I39" s="26">
        <v>0</v>
      </c>
      <c r="J39" s="26">
        <v>3</v>
      </c>
      <c r="K39" s="11">
        <v>1</v>
      </c>
      <c r="L39" s="4"/>
    </row>
    <row r="40" s="3" customFormat="true" ht="34" customHeight="true" spans="1:12">
      <c r="A40" s="12"/>
      <c r="B40" s="14" t="s">
        <v>52</v>
      </c>
      <c r="C40" s="9">
        <f t="shared" si="4"/>
        <v>180</v>
      </c>
      <c r="D40" s="9">
        <f t="shared" si="2"/>
        <v>167</v>
      </c>
      <c r="E40" s="9">
        <v>7</v>
      </c>
      <c r="F40" s="9">
        <v>6</v>
      </c>
      <c r="G40" s="9"/>
      <c r="H40" s="26">
        <v>0</v>
      </c>
      <c r="I40" s="26">
        <v>1</v>
      </c>
      <c r="J40" s="26">
        <v>2</v>
      </c>
      <c r="K40" s="11">
        <v>3</v>
      </c>
      <c r="L40" s="4"/>
    </row>
    <row r="41" s="3" customFormat="true" ht="34" customHeight="true" spans="1:12">
      <c r="A41" s="12"/>
      <c r="B41" s="14" t="s">
        <v>53</v>
      </c>
      <c r="C41" s="9">
        <f t="shared" si="4"/>
        <v>30</v>
      </c>
      <c r="D41" s="9">
        <f t="shared" si="2"/>
        <v>30</v>
      </c>
      <c r="E41" s="9">
        <v>0</v>
      </c>
      <c r="F41" s="9"/>
      <c r="G41" s="9"/>
      <c r="H41" s="26">
        <v>0</v>
      </c>
      <c r="I41" s="26">
        <v>0</v>
      </c>
      <c r="J41" s="26">
        <v>1</v>
      </c>
      <c r="K41" s="11">
        <v>0</v>
      </c>
      <c r="L41" s="4"/>
    </row>
    <row r="42" s="3" customFormat="true" ht="34" customHeight="true" spans="1:12">
      <c r="A42" s="12"/>
      <c r="B42" s="14" t="s">
        <v>44</v>
      </c>
      <c r="C42" s="9">
        <f t="shared" si="4"/>
        <v>70</v>
      </c>
      <c r="D42" s="9">
        <f t="shared" si="2"/>
        <v>64</v>
      </c>
      <c r="E42" s="9">
        <v>6</v>
      </c>
      <c r="F42" s="9"/>
      <c r="G42" s="9"/>
      <c r="H42" s="26">
        <v>0</v>
      </c>
      <c r="I42" s="26">
        <v>0</v>
      </c>
      <c r="J42" s="26">
        <v>1</v>
      </c>
      <c r="K42" s="11">
        <v>2</v>
      </c>
      <c r="L42" s="4"/>
    </row>
    <row r="43" s="2" customFormat="true" ht="34" customHeight="true" spans="1:12">
      <c r="A43" s="13" t="s">
        <v>54</v>
      </c>
      <c r="B43" s="13"/>
      <c r="C43" s="9">
        <f t="shared" si="4"/>
        <v>240</v>
      </c>
      <c r="D43" s="9">
        <f t="shared" si="2"/>
        <v>234</v>
      </c>
      <c r="E43" s="9">
        <v>0</v>
      </c>
      <c r="F43" s="9">
        <v>6</v>
      </c>
      <c r="G43" s="9">
        <v>0</v>
      </c>
      <c r="H43" s="27">
        <f>SUM(H44)</f>
        <v>0</v>
      </c>
      <c r="I43" s="27">
        <f>SUM(I44)</f>
        <v>4</v>
      </c>
      <c r="J43" s="27">
        <f>SUM(J44)</f>
        <v>0</v>
      </c>
      <c r="K43" s="13">
        <f>SUM(K44)</f>
        <v>0</v>
      </c>
      <c r="L43" s="4"/>
    </row>
    <row r="44" ht="34" customHeight="true" spans="1:11">
      <c r="A44" s="18" t="s">
        <v>55</v>
      </c>
      <c r="B44" s="19"/>
      <c r="C44" s="9">
        <f t="shared" si="4"/>
        <v>240</v>
      </c>
      <c r="D44" s="9">
        <v>234</v>
      </c>
      <c r="E44" s="9">
        <v>0</v>
      </c>
      <c r="F44" s="9"/>
      <c r="G44" s="9"/>
      <c r="H44" s="26">
        <v>0</v>
      </c>
      <c r="I44" s="26">
        <v>4</v>
      </c>
      <c r="J44" s="26">
        <v>0</v>
      </c>
      <c r="K44" s="11">
        <v>0</v>
      </c>
    </row>
    <row r="45" customHeight="true" spans="1:11">
      <c r="A45" s="20"/>
      <c r="B45" s="21"/>
      <c r="C45" s="21"/>
      <c r="D45" s="21"/>
      <c r="E45" s="21"/>
      <c r="F45" s="21"/>
      <c r="G45" s="21"/>
      <c r="H45" s="28"/>
      <c r="I45" s="28"/>
      <c r="J45" s="28"/>
      <c r="K45" s="30"/>
    </row>
    <row r="46" customHeight="true" spans="1:11">
      <c r="A46" s="20"/>
      <c r="B46" s="21"/>
      <c r="C46" s="21"/>
      <c r="D46" s="21"/>
      <c r="E46" s="21"/>
      <c r="F46" s="21"/>
      <c r="G46" s="21"/>
      <c r="H46" s="28"/>
      <c r="I46" s="28"/>
      <c r="J46" s="28"/>
      <c r="K46" s="30"/>
    </row>
    <row r="47" customHeight="true" spans="1:11">
      <c r="A47" s="22"/>
      <c r="B47" s="23"/>
      <c r="C47" s="23"/>
      <c r="D47" s="23"/>
      <c r="E47" s="23"/>
      <c r="F47" s="23"/>
      <c r="G47" s="23"/>
      <c r="H47" s="29"/>
      <c r="I47" s="29"/>
      <c r="J47" s="29"/>
      <c r="K47" s="22"/>
    </row>
  </sheetData>
  <mergeCells count="15">
    <mergeCell ref="A1:B1"/>
    <mergeCell ref="A2:K2"/>
    <mergeCell ref="A4:B4"/>
    <mergeCell ref="A5:B5"/>
    <mergeCell ref="A10:B10"/>
    <mergeCell ref="A17:B17"/>
    <mergeCell ref="A25:B25"/>
    <mergeCell ref="A34:B34"/>
    <mergeCell ref="A43:B43"/>
    <mergeCell ref="A44:B44"/>
    <mergeCell ref="A6:A9"/>
    <mergeCell ref="A11:A16"/>
    <mergeCell ref="A18:A24"/>
    <mergeCell ref="A26:A33"/>
    <mergeCell ref="A35:A42"/>
  </mergeCells>
  <pageMargins left="0.708333333333333" right="0.708333333333333" top="0.786805555555556" bottom="0.865972222222222" header="0.314583333333333" footer="0.314583333333333"/>
  <pageSetup paperSize="9" scale="48" fitToHeight="0" orientation="portrait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3Hou.Com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张鹏飞</cp:lastModifiedBy>
  <dcterms:created xsi:type="dcterms:W3CDTF">2020-06-29T12:59:00Z</dcterms:created>
  <dcterms:modified xsi:type="dcterms:W3CDTF">2025-04-15T15:19:22Z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true</vt:bool>
  </property>
  <property fmtid="{D5CDD505-2E9C-101B-9397-08002B2CF9AE}" pid="4" name="ICV">
    <vt:lpwstr>ECC0FB259E3460E07800116514798101</vt:lpwstr>
  </property>
</Properties>
</file>